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norrtalje-my.sharepoint.com/personal/susanne_soderberg_nvaa_se/Documents/VA/"/>
    </mc:Choice>
  </mc:AlternateContent>
  <xr:revisionPtr revIDLastSave="0" documentId="8_{DF54BDF4-A2CF-4C7C-AEBD-B757344B9041}" xr6:coauthVersionLast="47" xr6:coauthVersionMax="47" xr10:uidLastSave="{00000000-0000-0000-0000-000000000000}"/>
  <workbookProtection workbookAlgorithmName="SHA-512" workbookHashValue="kTSRbjvTVhXPPOTEASxoz4OEQPeJiNVsZYwyk3+G2/DlJ/MAK3ZVaH8fzrr7THV7pPuSToy9ztyWVSaPBcfdAQ==" workbookSaltValue="QFy/wisGgyPylymLBtb1ZQ==" workbookSpinCount="100000" lockStructure="1"/>
  <bookViews>
    <workbookView xWindow="-108" yWindow="-108" windowWidth="23256" windowHeight="12576" xr2:uid="{1962FFC5-AB7A-462D-A269-3B91DA8289C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B20" i="1" s="1"/>
  <c r="C9" i="1"/>
  <c r="D9" i="1" s="1"/>
  <c r="C10" i="1"/>
  <c r="C8" i="1"/>
  <c r="D8" i="1" s="1"/>
  <c r="D10" i="1"/>
  <c r="D19" i="1" l="1"/>
  <c r="D16" i="1"/>
  <c r="D23" i="1" l="1"/>
  <c r="D22" i="1" s="1"/>
</calcChain>
</file>

<file path=xl/sharedStrings.xml><?xml version="1.0" encoding="utf-8"?>
<sst xmlns="http://schemas.openxmlformats.org/spreadsheetml/2006/main" count="12" uniqueCount="12">
  <si>
    <t>Total:</t>
  </si>
  <si>
    <t>Enligt § 5.3 så begränsas tomtyteavgiften av summan av avgifterna §5.1a, 5.1b, 5.1d</t>
  </si>
  <si>
    <t>Total anläggningsavgift exkl.moms</t>
  </si>
  <si>
    <t>Total anläggningsavgift inkl.moms</t>
  </si>
  <si>
    <t>Enligt gällande taxa 2024</t>
  </si>
  <si>
    <t>Fält att fylla i B10 och B.19</t>
  </si>
  <si>
    <t>Anslutning Vatten och spill</t>
  </si>
  <si>
    <t>Verksamhetsområde vatten och spill</t>
  </si>
  <si>
    <t>Servisledning 2 ledningar 85% av 108 875 kr(§5.1a samt §8.1)</t>
  </si>
  <si>
    <t>Bostadslägenhet 80% av 74 750 kr(§5.1d samt §8.1)</t>
  </si>
  <si>
    <t>Förbindelsepunkt 80% av 108 875 kr(§5.1b samt §8.1)</t>
  </si>
  <si>
    <t>Tomtyta 80% av 147,11 kr(§5.1c samt §8.1)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</si>
</sst>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r&quot;_-;\-* #,##0.00\ &quot;kr&quot;_-;_-* &quot;-&quot;??\ &quot;kr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44" fontId="0" fillId="0" borderId="1" xfId="1" applyFont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4" fontId="0" fillId="0" borderId="2" xfId="1" applyFont="1" applyBorder="1" applyAlignment="1" applyProtection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44" fontId="0" fillId="0" borderId="0" xfId="1" applyFont="1" applyBorder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44" fontId="0" fillId="0" borderId="0" xfId="1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44" fontId="0" fillId="0" borderId="3" xfId="1" applyFont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44" fontId="0" fillId="0" borderId="4" xfId="1" applyFont="1" applyBorder="1" applyAlignment="1" applyProtection="1">
      <alignment vertical="center"/>
    </xf>
    <xf numFmtId="44" fontId="3" fillId="0" borderId="4" xfId="1" applyFont="1" applyBorder="1" applyAlignment="1" applyProtection="1">
      <alignment vertical="center"/>
    </xf>
    <xf numFmtId="44" fontId="3" fillId="0" borderId="1" xfId="1" applyFont="1" applyBorder="1" applyAlignment="1" applyProtection="1">
      <alignment vertical="center"/>
    </xf>
    <xf numFmtId="44" fontId="0" fillId="0" borderId="1" xfId="1" applyFont="1" applyBorder="1" applyAlignment="1" applyProtection="1">
      <alignment horizontal="center" vertical="center"/>
    </xf>
    <xf numFmtId="44" fontId="3" fillId="2" borderId="1" xfId="1" applyFont="1" applyFill="1" applyBorder="1" applyAlignment="1" applyProtection="1">
      <alignment vertical="center"/>
    </xf>
    <xf numFmtId="0" fontId="5" fillId="0" borderId="0" xfId="0" applyFont="1" applyProtection="1">
      <protection locked="0"/>
    </xf>
    <xf numFmtId="0" fontId="5" fillId="0" borderId="0" xfId="0" applyFont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center"/>
      <protection locked="0"/>
    </xf>
    <xf numFmtId="2" fontId="4" fillId="3" borderId="5" xfId="0" quotePrefix="1" applyNumberFormat="1" applyFont="1" applyFill="1" applyBorder="1" applyAlignment="1">
      <alignment horizontal="center" vertical="center"/>
    </xf>
    <xf numFmtId="44" fontId="0" fillId="0" borderId="5" xfId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44" fontId="0" fillId="0" borderId="1" xfId="0" applyNumberFormat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0" fontId="0" fillId="0" borderId="1" xfId="0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20417-6026-490B-BD01-FD7672F5CEF8}">
  <sheetPr>
    <pageSetUpPr fitToPage="1"/>
  </sheetPr>
  <dimension ref="A1:D23"/>
  <sheetViews>
    <sheetView tabSelected="1" workbookViewId="0">
      <selection activeCell="B11" sqref="B11"/>
    </sheetView>
  </sheetViews>
  <sheetFormatPr defaultRowHeight="14.4" x14ac:dyDescent="0.3"/>
  <cols>
    <col min="1" max="1" width="54.44140625" customWidth="1"/>
    <col min="2" max="4" width="13.6640625" bestFit="1" customWidth="1"/>
  </cols>
  <sheetData>
    <row r="1" spans="1:4" ht="18" x14ac:dyDescent="0.35">
      <c r="A1" s="19" t="s">
        <v>6</v>
      </c>
    </row>
    <row r="2" spans="1:4" ht="18" x14ac:dyDescent="0.35">
      <c r="A2" s="20" t="s">
        <v>7</v>
      </c>
    </row>
    <row r="3" spans="1:4" ht="18" x14ac:dyDescent="0.35">
      <c r="A3" s="19" t="s">
        <v>4</v>
      </c>
    </row>
    <row r="4" spans="1:4" ht="18" x14ac:dyDescent="0.35">
      <c r="A4" s="20" t="s">
        <v>5</v>
      </c>
    </row>
    <row r="8" spans="1:4" x14ac:dyDescent="0.3">
      <c r="A8" s="28" t="s">
        <v>8</v>
      </c>
      <c r="B8" s="26">
        <v>1</v>
      </c>
      <c r="C8" s="1">
        <f>87100*1.25*85%</f>
        <v>92543.75</v>
      </c>
      <c r="D8" s="1">
        <f>SUM(B8*C8)</f>
        <v>92543.75</v>
      </c>
    </row>
    <row r="9" spans="1:4" x14ac:dyDescent="0.3">
      <c r="A9" s="28" t="s">
        <v>10</v>
      </c>
      <c r="B9" s="26">
        <v>1</v>
      </c>
      <c r="C9" s="1">
        <f>87100*1.25*80%</f>
        <v>87100</v>
      </c>
      <c r="D9" s="1">
        <f t="shared" ref="D9:D10" si="0">SUM(B9*C9)</f>
        <v>87100</v>
      </c>
    </row>
    <row r="10" spans="1:4" x14ac:dyDescent="0.3">
      <c r="A10" s="29" t="s">
        <v>9</v>
      </c>
      <c r="B10" s="21">
        <v>1</v>
      </c>
      <c r="C10" s="3">
        <f>59800*1.25*80%</f>
        <v>59800</v>
      </c>
      <c r="D10" s="3">
        <f t="shared" si="0"/>
        <v>59800</v>
      </c>
    </row>
    <row r="11" spans="1:4" x14ac:dyDescent="0.3">
      <c r="A11" s="22"/>
      <c r="B11" s="23"/>
      <c r="C11" s="24"/>
      <c r="D11" s="25"/>
    </row>
    <row r="12" spans="1:4" x14ac:dyDescent="0.3">
      <c r="A12" s="4"/>
      <c r="B12" s="5"/>
      <c r="C12" s="6"/>
      <c r="D12" s="6"/>
    </row>
    <row r="13" spans="1:4" x14ac:dyDescent="0.3">
      <c r="A13" s="7"/>
      <c r="B13" s="5"/>
      <c r="C13" s="8"/>
      <c r="D13" s="6"/>
    </row>
    <row r="14" spans="1:4" x14ac:dyDescent="0.3">
      <c r="A14" s="7"/>
      <c r="B14" s="5"/>
      <c r="C14" s="8"/>
      <c r="D14" s="6"/>
    </row>
    <row r="15" spans="1:4" x14ac:dyDescent="0.3">
      <c r="A15" s="9"/>
      <c r="B15" s="10"/>
      <c r="C15" s="11"/>
      <c r="D15" s="11"/>
    </row>
    <row r="16" spans="1:4" x14ac:dyDescent="0.3">
      <c r="A16" s="12" t="s">
        <v>0</v>
      </c>
      <c r="B16" s="13"/>
      <c r="C16" s="14"/>
      <c r="D16" s="15">
        <f>SUM(D8:D15)</f>
        <v>239443.75</v>
      </c>
    </row>
    <row r="17" spans="1:4" x14ac:dyDescent="0.3">
      <c r="A17" s="7"/>
      <c r="B17" s="5"/>
      <c r="C17" s="7"/>
      <c r="D17" s="7"/>
    </row>
    <row r="18" spans="1:4" x14ac:dyDescent="0.3">
      <c r="A18" s="7"/>
      <c r="B18" s="5"/>
      <c r="C18" s="7"/>
      <c r="D18" s="7"/>
    </row>
    <row r="19" spans="1:4" x14ac:dyDescent="0.3">
      <c r="A19" s="30" t="s">
        <v>11</v>
      </c>
      <c r="B19" s="2">
        <v>2000</v>
      </c>
      <c r="C19" s="1">
        <f>117.69*1.25*80%</f>
        <v>117.69000000000001</v>
      </c>
      <c r="D19" s="16">
        <f>MIN(B20,SUM(D8,D9,D10,D11,D12,D13,D14,D15))</f>
        <v>235380.00000000003</v>
      </c>
    </row>
    <row r="20" spans="1:4" ht="36.75" customHeight="1" x14ac:dyDescent="0.3">
      <c r="A20" s="31" t="s">
        <v>1</v>
      </c>
      <c r="B20" s="17">
        <f>SUM(B19*C19)</f>
        <v>235380.00000000003</v>
      </c>
      <c r="C20" s="4"/>
      <c r="D20" s="4"/>
    </row>
    <row r="21" spans="1:4" ht="21" customHeight="1" x14ac:dyDescent="0.3">
      <c r="A21" s="32"/>
      <c r="B21" s="32"/>
      <c r="C21" s="32"/>
      <c r="D21" s="4"/>
    </row>
    <row r="22" spans="1:4" x14ac:dyDescent="0.3">
      <c r="A22" s="33" t="s">
        <v>2</v>
      </c>
      <c r="B22" s="28"/>
      <c r="C22" s="28"/>
      <c r="D22" s="27">
        <f>SUM(D23*0.8)</f>
        <v>379859</v>
      </c>
    </row>
    <row r="23" spans="1:4" x14ac:dyDescent="0.3">
      <c r="A23" s="34" t="s">
        <v>3</v>
      </c>
      <c r="B23" s="30"/>
      <c r="C23" s="30"/>
      <c r="D23" s="18">
        <f>SUM(D16+D19)</f>
        <v>474823.75</v>
      </c>
    </row>
  </sheetData>
  <sheetProtection algorithmName="SHA-512" hashValue="Baw7TeowOPbhDWnNSR4suaOI7uAwYYMMuNkuofPFXKpMK4EDp47j0vnTStNrPp4kgFhoGxogmFlnjqumEbFr0Q==" saltValue="AyrNS9F2U5ysYkOrgz0uQQ==" spinCount="100000" sheet="1" objects="1" scenarios="1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Norrtälje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Lisbeth Drougge</dc:creator>
  <cp:lastModifiedBy>Susanne Söderberg</cp:lastModifiedBy>
  <cp:lastPrinted>2024-01-02T10:29:41Z</cp:lastPrinted>
  <dcterms:created xsi:type="dcterms:W3CDTF">2024-01-02T09:31:47Z</dcterms:created>
  <dcterms:modified xsi:type="dcterms:W3CDTF">2024-05-07T10:55:25Z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8d6304a-1c2b-429b-a6dd-ad4974a9fab1_Enabled">
    <vt:lpwstr>true</vt:lpwstr>
  </property>
  <property fmtid="{D5CDD505-2E9C-101B-9397-08002B2CF9AE}" pid="3" name="MSIP_Label_28d6304a-1c2b-429b-a6dd-ad4974a9fab1_SetDate">
    <vt:lpwstr>2024-01-02T09:46:06Z</vt:lpwstr>
  </property>
  <property fmtid="{D5CDD505-2E9C-101B-9397-08002B2CF9AE}" pid="4" name="MSIP_Label_28d6304a-1c2b-429b-a6dd-ad4974a9fab1_Method">
    <vt:lpwstr>Standard</vt:lpwstr>
  </property>
  <property fmtid="{D5CDD505-2E9C-101B-9397-08002B2CF9AE}" pid="5" name="MSIP_Label_28d6304a-1c2b-429b-a6dd-ad4974a9fab1_Name">
    <vt:lpwstr>Öppen</vt:lpwstr>
  </property>
  <property fmtid="{D5CDD505-2E9C-101B-9397-08002B2CF9AE}" pid="6" name="MSIP_Label_28d6304a-1c2b-429b-a6dd-ad4974a9fab1_SiteId">
    <vt:lpwstr>31b3021d-00ad-4df1-b2ee-3eca7c4987ed</vt:lpwstr>
  </property>
  <property fmtid="{D5CDD505-2E9C-101B-9397-08002B2CF9AE}" pid="7" name="MSIP_Label_28d6304a-1c2b-429b-a6dd-ad4974a9fab1_ActionId">
    <vt:lpwstr>8caccfba-94db-4681-8e12-af3d122fdbda</vt:lpwstr>
  </property>
  <property fmtid="{D5CDD505-2E9C-101B-9397-08002B2CF9AE}" pid="8" name="MSIP_Label_28d6304a-1c2b-429b-a6dd-ad4974a9fab1_ContentBits">
    <vt:lpwstr>0</vt:lpwstr>
  </property>
</Properties>
</file>